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24226"/>
  <bookViews>
    <workbookView xWindow="240" yWindow="105" windowWidth="14805" windowHeight="8010"/>
  </bookViews>
  <sheets>
    <sheet name="Для технического специалиста" sheetId="5" r:id="rId1"/>
    <sheet name="Лист2" sheetId="3" state="hidden" r:id="rId2"/>
  </sheets>
  <definedNames>
    <definedName name="BackUp">Лист2!$A$23:$A$26</definedName>
    <definedName name="OC">Лист2!$A$1:$A$2</definedName>
    <definedName name="OC_Teh">Лист2!$A$16:$A$20</definedName>
    <definedName name="SLA">Лист2!$A$8:$A$9</definedName>
    <definedName name="Strana">Лист2!$A$11:$A$12</definedName>
    <definedName name="Булево">Лист2!$A$5:$A$6</definedName>
    <definedName name="Добавить">Лист2!$B$5:$B$6</definedName>
    <definedName name="Сервер3">Лист2!$D$5:$D$6</definedName>
  </definedNames>
  <calcPr calcId="162913"/>
</workbook>
</file>

<file path=xl/calcChain.xml><?xml version="1.0" encoding="utf-8"?>
<calcChain xmlns="http://schemas.openxmlformats.org/spreadsheetml/2006/main">
  <c r="F24" i="5" l="1"/>
  <c r="F23" i="5"/>
  <c r="E35" i="5" l="1"/>
  <c r="F13" i="5" l="1"/>
  <c r="F15" i="5" l="1"/>
  <c r="F19" i="5"/>
  <c r="F16" i="5" l="1"/>
  <c r="F27" i="5" l="1"/>
  <c r="F26" i="5" l="1"/>
  <c r="F35" i="5" l="1"/>
  <c r="F41" i="5"/>
  <c r="F43" i="5" s="1"/>
  <c r="F34" i="5"/>
  <c r="F31" i="5"/>
  <c r="F28" i="5"/>
  <c r="F25" i="5"/>
  <c r="F22" i="5"/>
  <c r="F37" i="5" s="1"/>
  <c r="F18" i="5"/>
  <c r="F17" i="5"/>
  <c r="F14" i="5"/>
</calcChain>
</file>

<file path=xl/sharedStrings.xml><?xml version="1.0" encoding="utf-8"?>
<sst xmlns="http://schemas.openxmlformats.org/spreadsheetml/2006/main" count="110" uniqueCount="84">
  <si>
    <t xml:space="preserve">Дата заявки: </t>
  </si>
  <si>
    <t>Версия операционной системы</t>
  </si>
  <si>
    <t>Версия</t>
  </si>
  <si>
    <t>Да/Нет</t>
  </si>
  <si>
    <t>Количество ядер (vCPU)</t>
  </si>
  <si>
    <t>Оперативная память (RAM)</t>
  </si>
  <si>
    <t>Дисковое место под ОС</t>
  </si>
  <si>
    <t>шт</t>
  </si>
  <si>
    <t>Gb</t>
  </si>
  <si>
    <t>Да</t>
  </si>
  <si>
    <t>Нет</t>
  </si>
  <si>
    <t>Win. Server 2012 R2</t>
  </si>
  <si>
    <t>Win. Server 2008 R2</t>
  </si>
  <si>
    <t>Сервер №2</t>
  </si>
  <si>
    <t>Сервер №3</t>
  </si>
  <si>
    <t>Аренда программного обеспечения Microsoft</t>
  </si>
  <si>
    <t>Аренда IT инфраструктуры</t>
  </si>
  <si>
    <t>Microsoft Office Standard (1 User)</t>
  </si>
  <si>
    <t>Техническая поддержка инфраструктуры</t>
  </si>
  <si>
    <t>SLA "Стандарт"</t>
  </si>
  <si>
    <t>SLA "Бизнес"</t>
  </si>
  <si>
    <t>Комментарий к заказу:</t>
  </si>
  <si>
    <t>support@ip-way.ru</t>
  </si>
  <si>
    <t>Наименование организации (физического лица):</t>
  </si>
  <si>
    <t>Терминальный доступ (Количество пользователей на сервере)</t>
  </si>
  <si>
    <r>
      <t xml:space="preserve">Техподдержка:    </t>
    </r>
    <r>
      <rPr>
        <b/>
        <sz val="11"/>
        <color theme="3" tint="0.39997558519241921"/>
        <rFont val="Calibri"/>
        <family val="2"/>
        <charset val="204"/>
        <scheme val="minor"/>
      </rPr>
      <t>+7 499 638 2027 доб.2</t>
    </r>
  </si>
  <si>
    <t>Размещение серверов:</t>
  </si>
  <si>
    <t>Европа (Латвия)</t>
  </si>
  <si>
    <t>Россия (Москва)</t>
  </si>
  <si>
    <t>Разовые работы по настройке  учетных записей на сервере</t>
  </si>
  <si>
    <t>vCPU</t>
  </si>
  <si>
    <t>РФ</t>
  </si>
  <si>
    <t>ЕС</t>
  </si>
  <si>
    <t>RAM</t>
  </si>
  <si>
    <t>HDD</t>
  </si>
  <si>
    <t>RDP</t>
  </si>
  <si>
    <t>Office</t>
  </si>
  <si>
    <t>SLA</t>
  </si>
  <si>
    <t>BCKUP</t>
  </si>
  <si>
    <t>RAZ</t>
  </si>
  <si>
    <t>VPN</t>
  </si>
  <si>
    <t>Дополнительный IP адрес</t>
  </si>
  <si>
    <t>Microsoft Visio Standard  (1 User)</t>
  </si>
  <si>
    <t>Microsoft Project Standard  (1 User)</t>
  </si>
  <si>
    <t>БЛАНК ЗАКАЗА УСЛУГИ</t>
  </si>
  <si>
    <t>VPN сервер-шлюз безопасности, включая 1 vpn ключ</t>
  </si>
  <si>
    <t xml:space="preserve">Средства защиты доступа на базе отдельного VPN сервера </t>
  </si>
  <si>
    <t>IP</t>
  </si>
  <si>
    <t>VISIO</t>
  </si>
  <si>
    <t>VPNSRV</t>
  </si>
  <si>
    <t>Ресурсы</t>
  </si>
  <si>
    <t>Ubuntu</t>
  </si>
  <si>
    <t>CentOS</t>
  </si>
  <si>
    <t>Образ ОС предоставляется Заказчиком</t>
  </si>
  <si>
    <t>VPN ключ-сертификат (для каждого пользователя)</t>
  </si>
  <si>
    <t>Уровень технической поддержки инфраструктуры (SLA «Стандарт» - вы администрируете сервера самостоятельно, SLA "Бизнес" - мы)</t>
  </si>
  <si>
    <t>Сервер</t>
  </si>
  <si>
    <t>Разовые работы по настройке сервера и учетных записей на нем *</t>
  </si>
  <si>
    <t>**</t>
  </si>
  <si>
    <t xml:space="preserve">** Перед отправкой заказа, рекомендуем уточнить итоговую стоимость у Вашего мененджера или рассчитать самостоятельно, используя текущий прайс лист на странице http://www.ip-way.ru/poleznoe/klientam/agreement </t>
  </si>
  <si>
    <t>* На Windows Server будет настроена роль AD и созданы все учетные записи пользователей. При необходимости, настройка политик безопасности и ограничения интерфейсов пользователей осмечиваются отдельно в рамках дополнительных платных работ.</t>
  </si>
  <si>
    <t>SQL</t>
  </si>
  <si>
    <t>Microsoft SQL Server Standard на 2vCPU (minimum 4vCPU)</t>
  </si>
  <si>
    <t xml:space="preserve">PRJ </t>
  </si>
  <si>
    <t>SQL_User</t>
  </si>
  <si>
    <t>Microsoft SQL Server Standard (1 User)</t>
  </si>
  <si>
    <t>vCPU_Lin</t>
  </si>
  <si>
    <t>HDD SSD</t>
  </si>
  <si>
    <t>Дисковое место под  данные (диски SAS)</t>
  </si>
  <si>
    <t>Дисковое место под  данные (диски SSD)</t>
  </si>
  <si>
    <t>BCKUP14</t>
  </si>
  <si>
    <t>BCKUP30</t>
  </si>
  <si>
    <t>1 день</t>
  </si>
  <si>
    <t>7 дней</t>
  </si>
  <si>
    <t>14 дней</t>
  </si>
  <si>
    <t>30 дней</t>
  </si>
  <si>
    <t>Ежесуточное резервное копирование с выделением дискового пространства под него и глубиной хранения:</t>
  </si>
  <si>
    <t>День</t>
  </si>
  <si>
    <t>Стоимость за один месяц, рубль</t>
  </si>
  <si>
    <t>ИТОГО СТОИМОСТЬ УСЛУГ ЗА 1 МЕСЯЦ, рубль:</t>
  </si>
  <si>
    <t>(НДС не облагается)</t>
  </si>
  <si>
    <t>ИТОГО УСТАНОВОЧНАЯ ПЛАТА, рубль:</t>
  </si>
  <si>
    <t>Microsoft Office  Proffesional (1 User)</t>
  </si>
  <si>
    <t>OfficePro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</si>
</sst>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9">
    <xf numFmtId="0" fontId="0" fillId="0" borderId="0" xfId="0"/>
    <xf numFmtId="0" fontId="21" fillId="0" borderId="0" xfId="0" applyFont="1"/>
    <xf numFmtId="0" fontId="7" fillId="0" borderId="0" xfId="0" applyFont="1" applyProtection="1">
      <protection hidden="1"/>
    </xf>
    <xf numFmtId="0" fontId="12" fillId="0" borderId="0" xfId="0" applyFont="1" applyAlignment="1" applyProtection="1">
      <protection hidden="1"/>
    </xf>
    <xf numFmtId="0" fontId="9" fillId="0" borderId="0" xfId="0" applyFont="1" applyAlignment="1" applyProtection="1">
      <protection hidden="1"/>
    </xf>
    <xf numFmtId="0" fontId="11" fillId="0" borderId="0" xfId="0" applyFont="1" applyProtection="1">
      <protection hidden="1"/>
    </xf>
    <xf numFmtId="14" fontId="16" fillId="2" borderId="12" xfId="0" applyNumberFormat="1" applyFont="1" applyFill="1" applyBorder="1" applyAlignment="1" applyProtection="1">
      <alignment vertical="center"/>
      <protection locked="0" hidden="1"/>
    </xf>
    <xf numFmtId="0" fontId="16" fillId="0" borderId="0" xfId="0" applyFont="1" applyProtection="1">
      <protection hidden="1"/>
    </xf>
    <xf numFmtId="14" fontId="18" fillId="3" borderId="14" xfId="0" applyNumberFormat="1" applyFont="1" applyFill="1" applyBorder="1" applyAlignment="1" applyProtection="1">
      <alignment vertical="center" wrapText="1"/>
      <protection locked="0" hidden="1"/>
    </xf>
    <xf numFmtId="0" fontId="13" fillId="0" borderId="0" xfId="0" applyFont="1" applyAlignment="1" applyProtection="1">
      <protection hidden="1"/>
    </xf>
    <xf numFmtId="14" fontId="16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Alignment="1" applyProtection="1">
      <alignment vertical="center" wrapText="1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17" fillId="5" borderId="1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locked="0"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10" fillId="2" borderId="3" xfId="0" applyFont="1" applyFill="1" applyBorder="1" applyAlignment="1" applyProtection="1">
      <alignment horizontal="center" vertical="center"/>
      <protection locked="0" hidden="1"/>
    </xf>
    <xf numFmtId="0" fontId="10" fillId="2" borderId="4" xfId="0" applyFont="1" applyFill="1" applyBorder="1" applyAlignment="1" applyProtection="1">
      <alignment horizontal="center" vertical="center"/>
      <protection locked="0" hidden="1"/>
    </xf>
    <xf numFmtId="1" fontId="10" fillId="2" borderId="3" xfId="0" applyNumberFormat="1" applyFont="1" applyFill="1" applyBorder="1" applyAlignment="1" applyProtection="1">
      <alignment horizontal="center" vertical="center"/>
      <protection locked="0" hidden="1"/>
    </xf>
    <xf numFmtId="0" fontId="10" fillId="2" borderId="22" xfId="0" applyFont="1" applyFill="1" applyBorder="1" applyAlignment="1" applyProtection="1">
      <alignment horizontal="center" vertical="center"/>
      <protection locked="0" hidden="1"/>
    </xf>
    <xf numFmtId="0" fontId="10" fillId="2" borderId="23" xfId="0" applyFont="1" applyFill="1" applyBorder="1" applyAlignment="1" applyProtection="1">
      <alignment horizontal="center" vertical="center"/>
      <protection locked="0" hidden="1"/>
    </xf>
    <xf numFmtId="0" fontId="19" fillId="0" borderId="15" xfId="0" applyFont="1" applyFill="1" applyBorder="1" applyAlignment="1" applyProtection="1">
      <alignment horizontal="left" wrapText="1"/>
      <protection hidden="1"/>
    </xf>
    <xf numFmtId="0" fontId="19" fillId="0" borderId="13" xfId="0" applyFont="1" applyFill="1" applyBorder="1" applyAlignment="1" applyProtection="1">
      <alignment horizontal="left" wrapText="1"/>
      <protection hidden="1"/>
    </xf>
    <xf numFmtId="0" fontId="19" fillId="0" borderId="0" xfId="0" applyFont="1" applyFill="1" applyBorder="1" applyAlignment="1" applyProtection="1">
      <alignment horizontal="left" wrapText="1"/>
      <protection hidden="1"/>
    </xf>
    <xf numFmtId="0" fontId="5" fillId="0" borderId="0" xfId="0" applyFont="1" applyAlignment="1" applyProtection="1">
      <alignment vertical="top"/>
      <protection hidden="1"/>
    </xf>
    <xf numFmtId="0" fontId="23" fillId="0" borderId="0" xfId="0" applyFont="1"/>
    <xf numFmtId="0" fontId="24" fillId="0" borderId="5" xfId="0" applyFont="1" applyFill="1" applyBorder="1" applyAlignment="1" applyProtection="1">
      <alignment horizontal="center" vertical="center"/>
      <protection hidden="1"/>
    </xf>
    <xf numFmtId="0" fontId="25" fillId="0" borderId="0" xfId="0" applyFont="1"/>
    <xf numFmtId="0" fontId="8" fillId="0" borderId="0" xfId="0" applyFont="1" applyAlignment="1" applyProtection="1">
      <alignment horizontal="right" vertical="center"/>
      <protection hidden="1"/>
    </xf>
    <xf numFmtId="4" fontId="17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13" fillId="4" borderId="0" xfId="0" applyNumberFormat="1" applyFont="1" applyFill="1" applyBorder="1" applyAlignment="1" applyProtection="1">
      <alignment horizontal="center" vertical="center" wrapText="1"/>
      <protection hidden="1"/>
    </xf>
    <xf numFmtId="4" fontId="17" fillId="5" borderId="17" xfId="0" applyNumberFormat="1" applyFont="1" applyFill="1" applyBorder="1" applyAlignment="1" applyProtection="1">
      <alignment horizontal="center" vertical="center" wrapText="1"/>
      <protection hidden="1"/>
    </xf>
    <xf numFmtId="4" fontId="13" fillId="6" borderId="20" xfId="0" applyNumberFormat="1" applyFont="1" applyFill="1" applyBorder="1" applyAlignment="1" applyProtection="1">
      <alignment horizontal="center" vertical="center" wrapText="1"/>
      <protection hidden="1"/>
    </xf>
    <xf numFmtId="4" fontId="13" fillId="6" borderId="1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14" fontId="16" fillId="2" borderId="26" xfId="0" applyNumberFormat="1" applyFont="1" applyFill="1" applyBorder="1" applyAlignment="1" applyProtection="1">
      <alignment horizontal="center" vertical="center" wrapText="1"/>
      <protection locked="0" hidden="1"/>
    </xf>
    <xf numFmtId="14" fontId="16" fillId="2" borderId="25" xfId="0" applyNumberFormat="1" applyFont="1" applyFill="1" applyBorder="1" applyAlignment="1" applyProtection="1">
      <alignment horizontal="center" vertical="center" wrapText="1"/>
      <protection locked="0" hidden="1"/>
    </xf>
    <xf numFmtId="14" fontId="16" fillId="2" borderId="27" xfId="0" applyNumberFormat="1" applyFont="1" applyFill="1" applyBorder="1" applyAlignment="1" applyProtection="1">
      <alignment horizontal="center" vertical="center" wrapText="1"/>
      <protection locked="0" hidden="1"/>
    </xf>
    <xf numFmtId="14" fontId="16" fillId="2" borderId="28" xfId="0" applyNumberFormat="1" applyFont="1" applyFill="1" applyBorder="1" applyAlignment="1" applyProtection="1">
      <alignment horizontal="center" vertical="center" wrapText="1"/>
      <protection locked="0" hidden="1"/>
    </xf>
    <xf numFmtId="14" fontId="16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4" fontId="16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14" fontId="16" fillId="2" borderId="29" xfId="0" applyNumberFormat="1" applyFont="1" applyFill="1" applyBorder="1" applyAlignment="1" applyProtection="1">
      <alignment horizontal="center" vertical="center" wrapText="1"/>
      <protection locked="0" hidden="1"/>
    </xf>
    <xf numFmtId="14" fontId="16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14" fontId="16" fillId="2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2" xfId="0" applyFont="1" applyBorder="1" applyAlignment="1" applyProtection="1">
      <alignment horizontal="left"/>
      <protection hidden="1"/>
    </xf>
    <xf numFmtId="0" fontId="4" fillId="0" borderId="5" xfId="0" applyFont="1" applyBorder="1" applyAlignment="1" applyProtection="1">
      <alignment horizontal="left"/>
      <protection hidden="1"/>
    </xf>
    <xf numFmtId="0" fontId="7" fillId="0" borderId="6" xfId="0" applyFont="1" applyBorder="1" applyAlignment="1" applyProtection="1">
      <alignment horizontal="left"/>
      <protection hidden="1"/>
    </xf>
    <xf numFmtId="0" fontId="7" fillId="0" borderId="7" xfId="0" applyFont="1" applyBorder="1" applyAlignment="1" applyProtection="1">
      <alignment horizontal="left"/>
      <protection hidden="1"/>
    </xf>
    <xf numFmtId="0" fontId="3" fillId="0" borderId="5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17" fillId="0" borderId="21" xfId="0" applyFont="1" applyFill="1" applyBorder="1" applyAlignment="1" applyProtection="1">
      <alignment horizontal="center" vertical="center" wrapText="1"/>
      <protection hidden="1"/>
    </xf>
    <xf numFmtId="0" fontId="17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left" wrapText="1"/>
      <protection hidden="1"/>
    </xf>
    <xf numFmtId="0" fontId="7" fillId="0" borderId="6" xfId="0" applyFont="1" applyBorder="1" applyAlignment="1" applyProtection="1">
      <alignment horizontal="left" wrapText="1"/>
      <protection hidden="1"/>
    </xf>
    <xf numFmtId="0" fontId="7" fillId="0" borderId="7" xfId="0" applyFont="1" applyBorder="1" applyAlignment="1" applyProtection="1">
      <alignment horizontal="left" wrapText="1"/>
      <protection hidden="1"/>
    </xf>
    <xf numFmtId="0" fontId="20" fillId="6" borderId="16" xfId="0" applyFont="1" applyFill="1" applyBorder="1" applyAlignment="1" applyProtection="1">
      <alignment horizontal="right" vertical="center" wrapText="1"/>
      <protection hidden="1"/>
    </xf>
    <xf numFmtId="0" fontId="20" fillId="6" borderId="0" xfId="0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left" wrapText="1"/>
      <protection hidden="1"/>
    </xf>
    <xf numFmtId="0" fontId="22" fillId="0" borderId="16" xfId="0" applyFont="1" applyFill="1" applyBorder="1" applyAlignment="1" applyProtection="1">
      <alignment horizontal="left" wrapText="1"/>
      <protection hidden="1"/>
    </xf>
    <xf numFmtId="0" fontId="22" fillId="0" borderId="0" xfId="0" applyFont="1" applyFill="1" applyBorder="1" applyAlignment="1" applyProtection="1">
      <alignment horizontal="left" wrapText="1"/>
      <protection hidden="1"/>
    </xf>
    <xf numFmtId="0" fontId="6" fillId="0" borderId="2" xfId="0" applyFont="1" applyBorder="1" applyAlignment="1" applyProtection="1">
      <alignment horizontal="left" wrapText="1"/>
      <protection hidden="1"/>
    </xf>
    <xf numFmtId="0" fontId="7" fillId="0" borderId="2" xfId="0" applyFont="1" applyBorder="1" applyAlignment="1" applyProtection="1">
      <alignment horizontal="left" wrapText="1"/>
      <protection hidden="1"/>
    </xf>
    <xf numFmtId="0" fontId="20" fillId="4" borderId="16" xfId="0" applyFont="1" applyFill="1" applyBorder="1" applyAlignment="1" applyProtection="1">
      <alignment horizontal="right" vertical="center" wrapText="1"/>
      <protection hidden="1"/>
    </xf>
    <xf numFmtId="0" fontId="20" fillId="4" borderId="0" xfId="0" applyFont="1" applyFill="1" applyBorder="1" applyAlignment="1" applyProtection="1">
      <alignment horizontal="right" vertical="center" wrapText="1"/>
      <protection hidden="1"/>
    </xf>
    <xf numFmtId="0" fontId="7" fillId="0" borderId="5" xfId="0" applyFont="1" applyFill="1" applyBorder="1" applyAlignment="1" applyProtection="1">
      <alignment horizontal="left" wrapText="1"/>
      <protection hidden="1"/>
    </xf>
    <xf numFmtId="0" fontId="7" fillId="0" borderId="6" xfId="0" applyFont="1" applyFill="1" applyBorder="1" applyAlignment="1" applyProtection="1">
      <alignment horizontal="left" wrapText="1"/>
      <protection hidden="1"/>
    </xf>
    <xf numFmtId="0" fontId="7" fillId="0" borderId="7" xfId="0" applyFont="1" applyFill="1" applyBorder="1" applyAlignment="1" applyProtection="1">
      <alignment horizontal="left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0" fillId="6" borderId="18" xfId="0" applyFont="1" applyFill="1" applyBorder="1" applyAlignment="1" applyProtection="1">
      <alignment horizontal="right" vertical="center" wrapText="1"/>
      <protection hidden="1"/>
    </xf>
    <xf numFmtId="0" fontId="20" fillId="6" borderId="19" xfId="0" applyFont="1" applyFill="1" applyBorder="1" applyAlignment="1" applyProtection="1">
      <alignment horizontal="right" vertical="center" wrapText="1"/>
      <protection hidden="1"/>
    </xf>
    <xf numFmtId="14" fontId="16" fillId="2" borderId="5" xfId="0" applyNumberFormat="1" applyFont="1" applyFill="1" applyBorder="1" applyAlignment="1" applyProtection="1">
      <alignment horizontal="center" vertical="center"/>
      <protection locked="0" hidden="1"/>
    </xf>
    <xf numFmtId="14" fontId="16" fillId="2" borderId="6" xfId="0" applyNumberFormat="1" applyFont="1" applyFill="1" applyBorder="1" applyAlignment="1" applyProtection="1">
      <alignment horizontal="center" vertical="center"/>
      <protection locked="0" hidden="1"/>
    </xf>
    <xf numFmtId="14" fontId="16" fillId="2" borderId="7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Alignment="1" applyProtection="1">
      <alignment horizontal="right"/>
      <protection hidden="1"/>
    </xf>
    <xf numFmtId="0" fontId="15" fillId="0" borderId="0" xfId="1" applyFont="1" applyBorder="1" applyAlignment="1" applyProtection="1">
      <alignment horizontal="right" vertical="top"/>
      <protection hidden="1"/>
    </xf>
    <xf numFmtId="0" fontId="9" fillId="0" borderId="0" xfId="0" applyFont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left"/>
      <protection hidden="1"/>
    </xf>
    <xf numFmtId="0" fontId="24" fillId="0" borderId="24" xfId="0" applyFont="1" applyFill="1" applyBorder="1" applyAlignment="1" applyProtection="1">
      <alignment horizontal="left" wrapText="1"/>
      <protection hidden="1"/>
    </xf>
    <xf numFmtId="0" fontId="24" fillId="0" borderId="2" xfId="0" applyFont="1" applyFill="1" applyBorder="1" applyAlignment="1" applyProtection="1">
      <alignment horizontal="left" wrapText="1"/>
      <protection hidden="1"/>
    </xf>
    <xf numFmtId="0" fontId="8" fillId="0" borderId="11" xfId="0" applyFont="1" applyBorder="1" applyAlignment="1" applyProtection="1">
      <alignment horizontal="right" vertical="center"/>
      <protection hidden="1"/>
    </xf>
    <xf numFmtId="0" fontId="26" fillId="0" borderId="0" xfId="0" applyFont="1"/>
  </cellXfs>
  <cellStyles count="2">
    <cellStyle name="Гиперссылка" xfId="1" builtinId="8"/>
    <cellStyle name="Обычный" xfId="0" builtinId="0"/>
  </cellStyles>
  <dxfs count="28">
    <dxf>
      <fill>
        <patternFill>
          <bgColor rgb="FF92D05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92D050"/>
        </patternFill>
      </fill>
    </dxf>
    <dxf>
      <font>
        <color theme="0"/>
      </font>
      <fill>
        <patternFill patternType="solid">
          <fgColor auto="1"/>
          <bgColor theme="0"/>
        </patternFill>
      </fill>
      <border>
        <left/>
        <right/>
        <bottom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38100</xdr:rowOff>
    </xdr:from>
    <xdr:to>
      <xdr:col>1</xdr:col>
      <xdr:colOff>866775</xdr:colOff>
      <xdr:row>2</xdr:row>
      <xdr:rowOff>133350</xdr:rowOff>
    </xdr:to>
    <xdr:pic>
      <xdr:nvPicPr>
        <xdr:cNvPr id="3" name="Рисунок 2" descr="logo-ipway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8100"/>
          <a:ext cx="14573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ip-way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K49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4.140625" style="2" customWidth="1"/>
    <col min="2" max="2" width="18.42578125" style="2" customWidth="1"/>
    <col min="3" max="3" width="30.5703125" style="2" customWidth="1"/>
    <col min="4" max="4" width="9.5703125" style="2" customWidth="1"/>
    <col min="5" max="5" width="21.140625" style="2" customWidth="1"/>
    <col min="6" max="6" width="21.7109375" style="2" customWidth="1"/>
    <col min="7" max="7" width="6.28515625" style="2" customWidth="1"/>
    <col min="8" max="8" width="23.7109375" style="2" customWidth="1"/>
    <col min="9" max="9" width="5.7109375" style="2" customWidth="1"/>
    <col min="10" max="10" width="22.140625" style="2" customWidth="1"/>
    <col min="11" max="16384" width="9.140625" style="2"/>
  </cols>
  <sheetData>
    <row r="2" spans="1:11" ht="21" x14ac:dyDescent="0.35">
      <c r="C2" s="83" t="s">
        <v>44</v>
      </c>
      <c r="D2" s="83"/>
      <c r="E2" s="81" t="s">
        <v>25</v>
      </c>
      <c r="F2" s="81"/>
      <c r="G2" s="81"/>
      <c r="H2" s="3"/>
    </row>
    <row r="3" spans="1:11" ht="21" x14ac:dyDescent="0.35">
      <c r="C3" s="4"/>
      <c r="D3" s="5"/>
      <c r="E3" s="82" t="s">
        <v>22</v>
      </c>
      <c r="F3" s="82"/>
      <c r="G3" s="82"/>
      <c r="H3" s="3"/>
    </row>
    <row r="4" spans="1:11" ht="18.75" x14ac:dyDescent="0.25">
      <c r="A4" s="52" t="s">
        <v>23</v>
      </c>
      <c r="B4" s="52"/>
      <c r="C4" s="52"/>
      <c r="D4" s="87"/>
      <c r="E4" s="78"/>
      <c r="F4" s="79"/>
      <c r="G4" s="79"/>
      <c r="H4" s="80"/>
    </row>
    <row r="5" spans="1:11" ht="18.75" x14ac:dyDescent="0.3">
      <c r="C5" s="52" t="s">
        <v>0</v>
      </c>
      <c r="D5" s="52"/>
      <c r="E5" s="6"/>
      <c r="F5" s="7"/>
      <c r="G5" s="7"/>
    </row>
    <row r="6" spans="1:11" ht="18.75" x14ac:dyDescent="0.3">
      <c r="C6" s="52" t="s">
        <v>26</v>
      </c>
      <c r="D6" s="52"/>
      <c r="E6" s="8" t="s">
        <v>28</v>
      </c>
      <c r="F6" s="7"/>
      <c r="G6" s="7"/>
    </row>
    <row r="7" spans="1:11" ht="21" x14ac:dyDescent="0.35">
      <c r="B7" s="9"/>
      <c r="C7" s="52" t="s">
        <v>21</v>
      </c>
      <c r="D7" s="52"/>
      <c r="E7" s="37"/>
      <c r="F7" s="38"/>
      <c r="G7" s="38"/>
      <c r="H7" s="39"/>
    </row>
    <row r="8" spans="1:11" ht="13.5" customHeight="1" x14ac:dyDescent="0.35">
      <c r="B8" s="9"/>
      <c r="C8" s="29"/>
      <c r="D8" s="29"/>
      <c r="E8" s="40"/>
      <c r="F8" s="41"/>
      <c r="G8" s="41"/>
      <c r="H8" s="42"/>
      <c r="I8" s="10"/>
      <c r="J8" s="10"/>
      <c r="K8" s="7"/>
    </row>
    <row r="9" spans="1:11" ht="32.25" customHeight="1" x14ac:dyDescent="0.35">
      <c r="A9" s="9"/>
      <c r="B9" s="9"/>
      <c r="C9" s="9"/>
      <c r="D9" s="9"/>
      <c r="E9" s="43"/>
      <c r="F9" s="44"/>
      <c r="G9" s="44"/>
      <c r="H9" s="45"/>
    </row>
    <row r="10" spans="1:11" ht="24.75" customHeight="1" thickBot="1" x14ac:dyDescent="0.3">
      <c r="A10" s="75" t="s">
        <v>16</v>
      </c>
      <c r="B10" s="75"/>
      <c r="C10" s="75"/>
      <c r="D10" s="75"/>
      <c r="E10" s="75"/>
      <c r="F10" s="75"/>
      <c r="G10" s="11"/>
      <c r="H10" s="11"/>
    </row>
    <row r="11" spans="1:11" ht="32.25" thickBot="1" x14ac:dyDescent="0.3">
      <c r="A11" s="74" t="s">
        <v>50</v>
      </c>
      <c r="B11" s="74"/>
      <c r="C11" s="74"/>
      <c r="D11" s="74"/>
      <c r="E11" s="12" t="s">
        <v>56</v>
      </c>
      <c r="F11" s="13" t="s">
        <v>78</v>
      </c>
    </row>
    <row r="12" spans="1:11" ht="15.75" x14ac:dyDescent="0.25">
      <c r="A12" s="46" t="s">
        <v>1</v>
      </c>
      <c r="B12" s="46"/>
      <c r="C12" s="46"/>
      <c r="D12" s="14" t="s">
        <v>2</v>
      </c>
      <c r="E12" s="15" t="s">
        <v>11</v>
      </c>
    </row>
    <row r="13" spans="1:11" ht="15.75" x14ac:dyDescent="0.25">
      <c r="A13" s="46" t="s">
        <v>4</v>
      </c>
      <c r="B13" s="46"/>
      <c r="C13" s="46"/>
      <c r="D13" s="16" t="s">
        <v>7</v>
      </c>
      <c r="E13" s="17">
        <v>1</v>
      </c>
      <c r="F13" s="30">
        <f>IF(E$6=Лист2!A$12,IF(E12=Лист2!A20,E13*Лист2!G2,E13*Лист2!G3),IF(E12=Лист2!A20,E13*Лист2!H2,E13*Лист2!H3))</f>
        <v>1495</v>
      </c>
    </row>
    <row r="14" spans="1:11" ht="15.75" x14ac:dyDescent="0.25">
      <c r="A14" s="46" t="s">
        <v>5</v>
      </c>
      <c r="B14" s="46"/>
      <c r="C14" s="46"/>
      <c r="D14" s="16" t="s">
        <v>8</v>
      </c>
      <c r="E14" s="17">
        <v>1</v>
      </c>
      <c r="F14" s="30">
        <f>IF(E$6=Лист2!A$12,E14*Лист2!G4,E14*Лист2!H4)</f>
        <v>450</v>
      </c>
    </row>
    <row r="15" spans="1:11" ht="15.75" x14ac:dyDescent="0.25">
      <c r="A15" s="46" t="s">
        <v>6</v>
      </c>
      <c r="B15" s="46"/>
      <c r="C15" s="46"/>
      <c r="D15" s="16" t="s">
        <v>8</v>
      </c>
      <c r="E15" s="17">
        <v>40</v>
      </c>
      <c r="F15" s="30">
        <f>IF(E$6=Лист2!A$12,E15*Лист2!G5,E15*Лист2!H5)</f>
        <v>480</v>
      </c>
    </row>
    <row r="16" spans="1:11" ht="15.75" x14ac:dyDescent="0.25">
      <c r="A16" s="51" t="s">
        <v>68</v>
      </c>
      <c r="B16" s="46"/>
      <c r="C16" s="46"/>
      <c r="D16" s="16" t="s">
        <v>8</v>
      </c>
      <c r="E16" s="17">
        <v>0</v>
      </c>
      <c r="F16" s="30">
        <f>IF(E$6=Лист2!A$12,E16*Лист2!G5,E16*Лист2!H5)</f>
        <v>0</v>
      </c>
    </row>
    <row r="17" spans="1:6" ht="15.75" x14ac:dyDescent="0.25">
      <c r="A17" s="51" t="s">
        <v>69</v>
      </c>
      <c r="B17" s="46"/>
      <c r="C17" s="46"/>
      <c r="D17" s="16" t="s">
        <v>8</v>
      </c>
      <c r="E17" s="17">
        <v>0</v>
      </c>
      <c r="F17" s="30">
        <f>IF(E$6=Лист2!A$12,E17*Лист2!G6,E17*Лист2!H6)</f>
        <v>0</v>
      </c>
    </row>
    <row r="18" spans="1:6" ht="15.75" x14ac:dyDescent="0.25">
      <c r="A18" s="46" t="s">
        <v>41</v>
      </c>
      <c r="B18" s="46"/>
      <c r="C18" s="46"/>
      <c r="D18" s="16" t="s">
        <v>7</v>
      </c>
      <c r="E18" s="17">
        <v>0</v>
      </c>
      <c r="F18" s="30">
        <f>IF(E$6=Лист2!A$12,E18*Лист2!G14,E18*Лист2!H14)</f>
        <v>0</v>
      </c>
    </row>
    <row r="19" spans="1:6" ht="31.5" customHeight="1" thickBot="1" x14ac:dyDescent="0.3">
      <c r="A19" s="85" t="s">
        <v>76</v>
      </c>
      <c r="B19" s="86"/>
      <c r="C19" s="86"/>
      <c r="D19" s="27" t="s">
        <v>77</v>
      </c>
      <c r="E19" s="18" t="s">
        <v>72</v>
      </c>
      <c r="F19" s="30">
        <f>IF(E$19=Лист2!A$26,IF(E$6=Лист2!A$12,Лист2!G21*(E$15+E$16+E$17),Лист2!H21*(E$15+E$16+E$17)),IF(E$19=Лист2!A$25,IF(E$6=Лист2!A$12,Лист2!G20*(E$15+E$16+E$17),Лист2!H20*(E$15+E$16+E$17)),IF(E$19=Лист2!A$24,IF(E$6=Лист2!A$12,Лист2!G11*(E$15+E$16+E$17),Лист2!H11*(E$15+E$16+E$17)),0)))</f>
        <v>0</v>
      </c>
    </row>
    <row r="21" spans="1:6" ht="16.5" customHeight="1" x14ac:dyDescent="0.25">
      <c r="A21" s="75" t="s">
        <v>15</v>
      </c>
      <c r="B21" s="75"/>
      <c r="C21" s="75"/>
      <c r="D21" s="75"/>
      <c r="E21" s="75"/>
      <c r="F21" s="75"/>
    </row>
    <row r="22" spans="1:6" ht="15.75" customHeight="1" x14ac:dyDescent="0.25">
      <c r="A22" s="46" t="s">
        <v>24</v>
      </c>
      <c r="B22" s="46"/>
      <c r="C22" s="46"/>
      <c r="D22" s="16" t="s">
        <v>7</v>
      </c>
      <c r="E22" s="19">
        <v>0</v>
      </c>
      <c r="F22" s="31">
        <f>IF(E$6=Лист2!A$12,E22*Лист2!G7,E22*Лист2!H7)</f>
        <v>0</v>
      </c>
    </row>
    <row r="23" spans="1:6" ht="15.75" customHeight="1" x14ac:dyDescent="0.25">
      <c r="A23" s="46" t="s">
        <v>17</v>
      </c>
      <c r="B23" s="46"/>
      <c r="C23" s="46"/>
      <c r="D23" s="16" t="s">
        <v>7</v>
      </c>
      <c r="E23" s="19">
        <v>0</v>
      </c>
      <c r="F23" s="31">
        <f>IF(E$6=Лист2!A$12,E23*Лист2!G8,E23*Лист2!H8)</f>
        <v>0</v>
      </c>
    </row>
    <row r="24" spans="1:6" ht="15.75" customHeight="1" x14ac:dyDescent="0.25">
      <c r="A24" s="53" t="s">
        <v>82</v>
      </c>
      <c r="B24" s="46"/>
      <c r="C24" s="46"/>
      <c r="D24" s="16" t="s">
        <v>7</v>
      </c>
      <c r="E24" s="19">
        <v>0</v>
      </c>
      <c r="F24" s="31">
        <f>IF(E$6=Лист2!A$12,E24*Лист2!G9,E24*Лист2!H9)</f>
        <v>0</v>
      </c>
    </row>
    <row r="25" spans="1:6" ht="15.75" customHeight="1" x14ac:dyDescent="0.25">
      <c r="A25" s="84" t="s">
        <v>42</v>
      </c>
      <c r="B25" s="48"/>
      <c r="C25" s="49"/>
      <c r="D25" s="16" t="s">
        <v>7</v>
      </c>
      <c r="E25" s="19">
        <v>0</v>
      </c>
      <c r="F25" s="31">
        <f>IF(E$6=Лист2!A$12,E25*Лист2!G15,E25*Лист2!H15)</f>
        <v>0</v>
      </c>
    </row>
    <row r="26" spans="1:6" ht="15.75" customHeight="1" x14ac:dyDescent="0.25">
      <c r="A26" s="50" t="s">
        <v>43</v>
      </c>
      <c r="B26" s="48"/>
      <c r="C26" s="49"/>
      <c r="D26" s="16" t="s">
        <v>7</v>
      </c>
      <c r="E26" s="19">
        <v>0</v>
      </c>
      <c r="F26" s="31">
        <f>IF(E$6=Лист2!A$12,E26*Лист2!G16,E26*Лист2!H16)</f>
        <v>0</v>
      </c>
    </row>
    <row r="27" spans="1:6" ht="15.75" customHeight="1" x14ac:dyDescent="0.25">
      <c r="A27" s="50" t="s">
        <v>65</v>
      </c>
      <c r="B27" s="48"/>
      <c r="C27" s="49"/>
      <c r="D27" s="16" t="s">
        <v>7</v>
      </c>
      <c r="E27" s="19">
        <v>0</v>
      </c>
      <c r="F27" s="31">
        <f>IF(E$6=Лист2!A$12,E27*Лист2!G17,E27*Лист2!H17)</f>
        <v>0</v>
      </c>
    </row>
    <row r="28" spans="1:6" ht="15.75" customHeight="1" x14ac:dyDescent="0.25">
      <c r="A28" s="47" t="s">
        <v>62</v>
      </c>
      <c r="B28" s="48"/>
      <c r="C28" s="49"/>
      <c r="D28" s="16" t="s">
        <v>7</v>
      </c>
      <c r="E28" s="19">
        <v>0</v>
      </c>
      <c r="F28" s="31">
        <f>IF(E$6=Лист2!A$12,E28*Лист2!G18,E28*Лист2!H18)</f>
        <v>0</v>
      </c>
    </row>
    <row r="29" spans="1:6" ht="15.75" customHeight="1" x14ac:dyDescent="0.3">
      <c r="A29" s="36"/>
      <c r="B29" s="36"/>
      <c r="C29" s="36"/>
      <c r="D29" s="36"/>
      <c r="E29" s="36"/>
    </row>
    <row r="30" spans="1:6" ht="31.5" customHeight="1" x14ac:dyDescent="0.3">
      <c r="A30" s="36" t="s">
        <v>18</v>
      </c>
      <c r="B30" s="36"/>
      <c r="C30" s="36"/>
      <c r="D30" s="36"/>
      <c r="E30" s="36"/>
      <c r="F30" s="36"/>
    </row>
    <row r="31" spans="1:6" ht="15.75" x14ac:dyDescent="0.25">
      <c r="A31" s="67" t="s">
        <v>55</v>
      </c>
      <c r="B31" s="68"/>
      <c r="C31" s="68"/>
      <c r="D31" s="16" t="s">
        <v>2</v>
      </c>
      <c r="E31" s="17" t="s">
        <v>19</v>
      </c>
      <c r="F31" s="31">
        <f>IF(E31=Лист2!A9,IF(E$6=Лист2!A$12,Лист2!G10,Лист2!H10),0)</f>
        <v>0</v>
      </c>
    </row>
    <row r="32" spans="1:6" ht="16.5" customHeight="1" x14ac:dyDescent="0.25"/>
    <row r="33" spans="1:7" ht="15" customHeight="1" thickBot="1" x14ac:dyDescent="0.35">
      <c r="A33" s="63" t="s">
        <v>46</v>
      </c>
      <c r="B33" s="63"/>
      <c r="C33" s="63"/>
      <c r="D33" s="63"/>
      <c r="E33" s="63"/>
      <c r="F33" s="63"/>
    </row>
    <row r="34" spans="1:7" ht="15.75" customHeight="1" x14ac:dyDescent="0.25">
      <c r="A34" s="64" t="s">
        <v>45</v>
      </c>
      <c r="B34" s="59"/>
      <c r="C34" s="60"/>
      <c r="D34" s="16" t="s">
        <v>3</v>
      </c>
      <c r="E34" s="20" t="s">
        <v>10</v>
      </c>
      <c r="F34" s="31">
        <f>IF(E34=Лист2!A$5,IF(E$6=Лист2!A$12,Лист2!G19,Лист2!H19),0)</f>
        <v>0</v>
      </c>
    </row>
    <row r="35" spans="1:7" ht="17.25" customHeight="1" thickBot="1" x14ac:dyDescent="0.3">
      <c r="A35" s="71" t="s">
        <v>54</v>
      </c>
      <c r="B35" s="72"/>
      <c r="C35" s="73"/>
      <c r="D35" s="16" t="s">
        <v>7</v>
      </c>
      <c r="E35" s="21">
        <f>IF(E34=Лист2!A5,IF(E22=0,0,E22-1),0)</f>
        <v>0</v>
      </c>
      <c r="F35" s="31">
        <f>IF(E$6=Лист2!A$12,E35*Лист2!G13,E35*Лист2!H13)</f>
        <v>0</v>
      </c>
    </row>
    <row r="36" spans="1:7" x14ac:dyDescent="0.25">
      <c r="G36" s="25"/>
    </row>
    <row r="37" spans="1:7" ht="17.100000000000001" customHeight="1" x14ac:dyDescent="0.25">
      <c r="A37" s="69" t="s">
        <v>79</v>
      </c>
      <c r="B37" s="70"/>
      <c r="C37" s="70"/>
      <c r="D37" s="70"/>
      <c r="E37" s="70"/>
      <c r="F37" s="32">
        <f>SUM(F13,F14,F15,F17,F18,F19,F16,F22,F23,F24,F25,F26,F27,F28,F31,F34,IF(E34=Лист2!A5,F35,0))</f>
        <v>2425</v>
      </c>
      <c r="G37" s="25" t="s">
        <v>58</v>
      </c>
    </row>
    <row r="38" spans="1:7" ht="17.100000000000001" customHeight="1" thickBot="1" x14ac:dyDescent="0.3">
      <c r="A38" s="69" t="s">
        <v>80</v>
      </c>
      <c r="B38" s="70"/>
      <c r="C38" s="70"/>
      <c r="D38" s="70"/>
      <c r="E38" s="70"/>
      <c r="F38" s="32"/>
      <c r="G38" s="25"/>
    </row>
    <row r="39" spans="1:7" x14ac:dyDescent="0.25">
      <c r="A39" s="22"/>
      <c r="B39" s="23"/>
      <c r="C39" s="23"/>
      <c r="D39" s="23"/>
      <c r="E39" s="23"/>
      <c r="F39" s="23"/>
    </row>
    <row r="40" spans="1:7" ht="15.75" x14ac:dyDescent="0.25">
      <c r="A40" s="56" t="s">
        <v>29</v>
      </c>
      <c r="B40" s="57"/>
      <c r="C40" s="57"/>
      <c r="D40" s="57"/>
      <c r="E40" s="57"/>
      <c r="F40" s="24"/>
    </row>
    <row r="41" spans="1:7" ht="29.25" customHeight="1" thickBot="1" x14ac:dyDescent="0.3">
      <c r="A41" s="58" t="s">
        <v>57</v>
      </c>
      <c r="B41" s="59"/>
      <c r="C41" s="60"/>
      <c r="D41" s="16" t="s">
        <v>3</v>
      </c>
      <c r="E41" s="18" t="s">
        <v>10</v>
      </c>
      <c r="F41" s="33">
        <f>IF(E41=Лист2!A5,IF(E$6=Лист2!A$12,Лист2!G12,Лист2!H12),0)</f>
        <v>0</v>
      </c>
    </row>
    <row r="42" spans="1:7" ht="22.5" customHeight="1" x14ac:dyDescent="0.25">
      <c r="A42" s="65" t="s">
        <v>60</v>
      </c>
      <c r="B42" s="66"/>
      <c r="C42" s="66"/>
      <c r="D42" s="66"/>
      <c r="E42" s="66"/>
      <c r="F42" s="66"/>
    </row>
    <row r="43" spans="1:7" ht="17.100000000000001" customHeight="1" x14ac:dyDescent="0.25">
      <c r="A43" s="61" t="s">
        <v>81</v>
      </c>
      <c r="B43" s="62"/>
      <c r="C43" s="62"/>
      <c r="D43" s="62"/>
      <c r="E43" s="62"/>
      <c r="F43" s="35">
        <f>F41</f>
        <v>0</v>
      </c>
      <c r="G43" s="25" t="s">
        <v>58</v>
      </c>
    </row>
    <row r="44" spans="1:7" ht="17.100000000000001" customHeight="1" thickBot="1" x14ac:dyDescent="0.3">
      <c r="A44" s="76" t="s">
        <v>80</v>
      </c>
      <c r="B44" s="77"/>
      <c r="C44" s="77"/>
      <c r="D44" s="77"/>
      <c r="E44" s="77"/>
      <c r="F44" s="34"/>
      <c r="G44" s="25"/>
    </row>
    <row r="45" spans="1:7" ht="15" customHeight="1" x14ac:dyDescent="0.25"/>
    <row r="46" spans="1:7" ht="21.75" customHeight="1" x14ac:dyDescent="0.25">
      <c r="A46" s="54" t="s">
        <v>59</v>
      </c>
      <c r="B46" s="55"/>
      <c r="C46" s="55"/>
      <c r="D46" s="55"/>
      <c r="E46" s="55"/>
      <c r="F46" s="55"/>
    </row>
    <row r="47" spans="1:7" ht="15" customHeight="1" x14ac:dyDescent="0.25">
      <c r="A47" s="55"/>
      <c r="B47" s="55"/>
      <c r="C47" s="55"/>
      <c r="D47" s="55"/>
      <c r="E47" s="55"/>
      <c r="F47" s="55"/>
    </row>
    <row r="49" ht="21.75" customHeight="1" x14ac:dyDescent="0.25"/>
  </sheetData>
  <sheetProtection algorithmName="SHA-512" hashValue="rqaDGenh4FOTmfkdZlyU8WNQZrB1i9BSePALrJh7zzaH8TKSSLHYUa2RFXnoINUOZ3aPq5Xn1gNHwBXKmPp/Aw==" saltValue="Q2z/FUMzw5684QOhqqR0yQ==" spinCount="100000" sheet="1" objects="1" scenarios="1"/>
  <mergeCells count="41">
    <mergeCell ref="A44:E44"/>
    <mergeCell ref="E4:H4"/>
    <mergeCell ref="E2:G2"/>
    <mergeCell ref="E3:G3"/>
    <mergeCell ref="C2:D2"/>
    <mergeCell ref="A25:C25"/>
    <mergeCell ref="A19:C19"/>
    <mergeCell ref="A21:F21"/>
    <mergeCell ref="A15:C15"/>
    <mergeCell ref="A17:C17"/>
    <mergeCell ref="A18:C18"/>
    <mergeCell ref="A12:C12"/>
    <mergeCell ref="A13:C13"/>
    <mergeCell ref="A14:C14"/>
    <mergeCell ref="C6:D6"/>
    <mergeCell ref="A4:D4"/>
    <mergeCell ref="C5:D5"/>
    <mergeCell ref="A46:F47"/>
    <mergeCell ref="A40:E40"/>
    <mergeCell ref="A41:C41"/>
    <mergeCell ref="A43:E43"/>
    <mergeCell ref="A33:F33"/>
    <mergeCell ref="A34:C34"/>
    <mergeCell ref="A42:F42"/>
    <mergeCell ref="A30:F30"/>
    <mergeCell ref="A31:C31"/>
    <mergeCell ref="A37:E37"/>
    <mergeCell ref="A35:C35"/>
    <mergeCell ref="A11:D11"/>
    <mergeCell ref="A26:C26"/>
    <mergeCell ref="A38:E38"/>
    <mergeCell ref="A10:F10"/>
    <mergeCell ref="A29:E29"/>
    <mergeCell ref="E7:H9"/>
    <mergeCell ref="A22:C22"/>
    <mergeCell ref="A28:C28"/>
    <mergeCell ref="A23:C23"/>
    <mergeCell ref="A27:C27"/>
    <mergeCell ref="A16:C16"/>
    <mergeCell ref="C7:D7"/>
    <mergeCell ref="A24:C24"/>
  </mergeCells>
  <conditionalFormatting sqref="E18">
    <cfRule type="cellIs" dxfId="27" priority="107" operator="greaterThan">
      <formula>0</formula>
    </cfRule>
  </conditionalFormatting>
  <conditionalFormatting sqref="E15">
    <cfRule type="cellIs" dxfId="26" priority="106" operator="greaterThan">
      <formula>40</formula>
    </cfRule>
  </conditionalFormatting>
  <conditionalFormatting sqref="E12">
    <cfRule type="containsBlanks" dxfId="25" priority="105">
      <formula>LEN(TRIM(E12))=0</formula>
    </cfRule>
  </conditionalFormatting>
  <conditionalFormatting sqref="E17">
    <cfRule type="cellIs" dxfId="24" priority="103" operator="greaterThan">
      <formula>0</formula>
    </cfRule>
  </conditionalFormatting>
  <conditionalFormatting sqref="E31">
    <cfRule type="containsBlanks" dxfId="23" priority="84">
      <formula>LEN(TRIM(E31))=0</formula>
    </cfRule>
  </conditionalFormatting>
  <conditionalFormatting sqref="E23 E28 E25">
    <cfRule type="cellIs" dxfId="22" priority="81" operator="greaterThan">
      <formula>0</formula>
    </cfRule>
  </conditionalFormatting>
  <conditionalFormatting sqref="E13">
    <cfRule type="expression" dxfId="21" priority="35">
      <formula>$E$13&gt;1</formula>
    </cfRule>
  </conditionalFormatting>
  <conditionalFormatting sqref="E14">
    <cfRule type="expression" dxfId="20" priority="32">
      <formula>$E$14&gt;1</formula>
    </cfRule>
  </conditionalFormatting>
  <conditionalFormatting sqref="E35">
    <cfRule type="cellIs" dxfId="19" priority="28" operator="greaterThan">
      <formula>0</formula>
    </cfRule>
  </conditionalFormatting>
  <conditionalFormatting sqref="E34">
    <cfRule type="containsBlanks" dxfId="18" priority="26">
      <formula>LEN(TRIM(E34))=0</formula>
    </cfRule>
  </conditionalFormatting>
  <conditionalFormatting sqref="E41">
    <cfRule type="containsBlanks" dxfId="17" priority="21">
      <formula>LEN(TRIM(E41))=0</formula>
    </cfRule>
  </conditionalFormatting>
  <conditionalFormatting sqref="E22">
    <cfRule type="cellIs" dxfId="16" priority="18" operator="greaterThan">
      <formula>0</formula>
    </cfRule>
  </conditionalFormatting>
  <conditionalFormatting sqref="E26">
    <cfRule type="cellIs" dxfId="15" priority="8" operator="greaterThan">
      <formula>0</formula>
    </cfRule>
  </conditionalFormatting>
  <conditionalFormatting sqref="E28">
    <cfRule type="cellIs" dxfId="14" priority="7" stopIfTrue="1" operator="equal">
      <formula>1</formula>
    </cfRule>
  </conditionalFormatting>
  <conditionalFormatting sqref="E27">
    <cfRule type="cellIs" dxfId="13" priority="6" operator="greaterThan">
      <formula>0</formula>
    </cfRule>
  </conditionalFormatting>
  <conditionalFormatting sqref="E16">
    <cfRule type="cellIs" dxfId="12" priority="4" operator="greaterThan">
      <formula>0</formula>
    </cfRule>
  </conditionalFormatting>
  <conditionalFormatting sqref="E19">
    <cfRule type="containsBlanks" dxfId="11" priority="2">
      <formula>LEN(TRIM(E19))=0</formula>
    </cfRule>
  </conditionalFormatting>
  <conditionalFormatting sqref="E24">
    <cfRule type="cellIs" dxfId="10" priority="1" operator="greaterThan">
      <formula>0</formula>
    </cfRule>
  </conditionalFormatting>
  <dataValidations count="16">
    <dataValidation type="list" allowBlank="1" showInputMessage="1" showErrorMessage="1" sqref="E6">
      <formula1>Strana</formula1>
    </dataValidation>
    <dataValidation type="list" operator="greaterThanOrEqual" allowBlank="1" showInputMessage="1" showErrorMessage="1" errorTitle="Ошибка ввода" sqref="E31">
      <formula1>SLA</formula1>
    </dataValidation>
    <dataValidation type="whole" operator="greaterThanOrEqual" allowBlank="1" showInputMessage="1" showErrorMessage="1" errorTitle="Ошибка ввода" sqref="E22:E26">
      <formula1>0</formula1>
    </dataValidation>
    <dataValidation type="whole" allowBlank="1" showInputMessage="1" showErrorMessage="1" errorTitle="Ошибка ввода" error="Количество оперативной памяти на один сервер может быть только из интервала от 1 до 128 Gb" sqref="E14">
      <formula1>1</formula1>
      <formula2>128</formula2>
    </dataValidation>
    <dataValidation type="whole" allowBlank="1" showInputMessage="1" showErrorMessage="1" errorTitle="Ошибка ввода" error="Количество ядерна один сервер может быть только из интервала от 1 до 32" sqref="E13">
      <formula1>1</formula1>
      <formula2>32</formula2>
    </dataValidation>
    <dataValidation type="whole" allowBlank="1" showInputMessage="1" showErrorMessage="1" errorTitle="Ошибка ввода" error="Количество дополнительных IP адресов может быть от 0 до 8" sqref="E18">
      <formula1>0</formula1>
      <formula2>8</formula2>
    </dataValidation>
    <dataValidation type="date" allowBlank="1" showInputMessage="1" showErrorMessage="1" sqref="E5">
      <formula1>42248</formula1>
      <formula2>47727</formula2>
    </dataValidation>
    <dataValidation type="whole" allowBlank="1" showInputMessage="1" showErrorMessage="1" errorTitle="Ошибка ввода" error="Объем дискового пространства под данные может быть только из интервала от 0 до 5 000 Gb" sqref="E16">
      <formula1>0</formula1>
      <formula2>5000</formula2>
    </dataValidation>
    <dataValidation type="whole" allowBlank="1" showInputMessage="1" showErrorMessage="1" errorTitle="Ошибка ввода" error="Объем дискового пространства под операционную систему может быть только из интервала от 10 до 5 000 Gb" sqref="E15">
      <formula1>10</formula1>
      <formula2>5000</formula2>
    </dataValidation>
    <dataValidation type="list" allowBlank="1" showInputMessage="1" showErrorMessage="1" sqref="E41 E34">
      <formula1>Булево</formula1>
    </dataValidation>
    <dataValidation type="list" allowBlank="1" showInputMessage="1" showErrorMessage="1" errorTitle="Ошибка ввода" sqref="E12">
      <formula1>OC_Teh</formula1>
    </dataValidation>
    <dataValidation type="whole" allowBlank="1" showInputMessage="1" showErrorMessage="1" errorTitle="Ошибка ввода" error="Количество VPN каналов (ключей) на время тестового периода не может быть больше 30 " sqref="E35">
      <formula1>0</formula1>
      <formula2>30</formula2>
    </dataValidation>
    <dataValidation type="whole" errorStyle="information" operator="greaterThanOrEqual" allowBlank="1" showInputMessage="1" showErrorMessage="1" errorTitle="Ошибка ввода" error="Минимальное количество лицензий должно быть 2 шт" sqref="E28">
      <formula1>2</formula1>
    </dataValidation>
    <dataValidation type="whole" errorStyle="information" operator="greaterThanOrEqual" allowBlank="1" showInputMessage="1" showErrorMessage="1" errorTitle="Ошибка ввода" sqref="E27">
      <formula1>0</formula1>
    </dataValidation>
    <dataValidation type="whole" allowBlank="1" showInputMessage="1" showErrorMessage="1" errorTitle="Ошибка ввода" error="Объем дискового пространства под данные может быть только из интервала от 0 до 200 Gb" sqref="E17">
      <formula1>0</formula1>
      <formula2>200</formula2>
    </dataValidation>
    <dataValidation type="list" allowBlank="1" sqref="E19">
      <formula1>BackUp</formula1>
    </dataValidation>
  </dataValidations>
  <hyperlinks>
    <hyperlink ref="E3" r:id="rId1"/>
  </hyperlinks>
  <pageMargins left="0.7" right="0.7" top="0.75" bottom="0.75" header="0.3" footer="0.3"/>
  <pageSetup paperSize="9" scale="73" orientation="portrait" verticalDpi="4294967293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equal" id="{6C7B6818-1D4D-41D5-AFCA-F6B4A02A728F}">
            <xm:f>Лист2!$A$20</xm:f>
            <x14:dxf>
              <fill>
                <patternFill>
                  <bgColor rgb="FF92D050"/>
                </patternFill>
              </fill>
            </x14:dxf>
          </x14:cfRule>
          <x14:cfRule type="cellIs" priority="10" operator="equal" id="{2A7DB4FD-1977-4ADA-A232-CF5F3AF155CD}">
            <xm:f>Лист2!$A$19</xm:f>
            <x14:dxf>
              <fill>
                <patternFill>
                  <bgColor rgb="FF92D050"/>
                </patternFill>
              </fill>
            </x14:dxf>
          </x14:cfRule>
          <x14:cfRule type="cellIs" priority="11" operator="equal" id="{8E086F3B-7DDB-45A9-928B-0299DE6C9824}">
            <xm:f>Лист2!$A$18</xm:f>
            <x14:dxf>
              <fill>
                <patternFill>
                  <bgColor rgb="FF92D050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cellIs" priority="104" operator="equal" id="{E1781DD9-D9DA-4D12-B6AA-96C407411300}">
            <xm:f>Лист2!$A$17</xm:f>
            <x14:dxf>
              <fill>
                <patternFill>
                  <bgColor rgb="FF92D050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cellIs" priority="85" operator="equal" id="{A77BAE36-9E1C-4284-AC1A-4E492393CEA1}">
            <xm:f>Лист2!$A$9</xm:f>
            <x14:dxf>
              <fill>
                <patternFill>
                  <bgColor rgb="FF92D050"/>
                </patternFill>
              </fill>
            </x14:dxf>
          </x14:cfRule>
          <xm:sqref>E31</xm:sqref>
        </x14:conditionalFormatting>
        <x14:conditionalFormatting xmlns:xm="http://schemas.microsoft.com/office/excel/2006/main">
          <x14:cfRule type="cellIs" priority="27" operator="equal" id="{66E15AF0-19BF-4784-8295-C86DE07E6DB9}">
            <xm:f>Лист2!$A$5</xm:f>
            <x14:dxf>
              <fill>
                <patternFill>
                  <bgColor rgb="FF92D050"/>
                </patternFill>
              </fill>
            </x14:dxf>
          </x14:cfRule>
          <xm:sqref>E34</xm:sqref>
        </x14:conditionalFormatting>
        <x14:conditionalFormatting xmlns:xm="http://schemas.microsoft.com/office/excel/2006/main">
          <x14:cfRule type="expression" priority="25" id="{1BD712B8-63B8-42C5-A6D4-2866F57328A2}">
            <xm:f>$E$34=Лист2!$A$6</xm:f>
            <x14:dxf>
              <font>
                <color theme="0"/>
              </font>
              <fill>
                <patternFill patternType="solid">
                  <fgColor auto="1"/>
                  <bgColor theme="0"/>
                </patternFill>
              </fill>
              <border>
                <left/>
                <right/>
                <bottom/>
              </border>
            </x14:dxf>
          </x14:cfRule>
          <xm:sqref>A35:E35</xm:sqref>
        </x14:conditionalFormatting>
        <x14:conditionalFormatting xmlns:xm="http://schemas.microsoft.com/office/excel/2006/main">
          <x14:cfRule type="cellIs" priority="22" operator="equal" id="{7967BE26-2D24-4F7E-AC89-0A6C9AD70C77}">
            <xm:f>Лист2!$A$5</xm:f>
            <x14:dxf>
              <fill>
                <patternFill>
                  <bgColor rgb="FF92D050"/>
                </patternFill>
              </fill>
            </x14:dxf>
          </x14:cfRule>
          <xm:sqref>E41</xm:sqref>
        </x14:conditionalFormatting>
        <x14:conditionalFormatting xmlns:xm="http://schemas.microsoft.com/office/excel/2006/main">
          <x14:cfRule type="expression" priority="19" id="{21A26EE5-97F4-46C9-989C-3DE6BD95A978}">
            <xm:f>$E$34=Лист2!$A$6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F35</xm:sqref>
        </x14:conditionalFormatting>
        <x14:conditionalFormatting xmlns:xm="http://schemas.microsoft.com/office/excel/2006/main">
          <x14:cfRule type="cellIs" priority="3" operator="notEqual" id="{7EC27399-14F2-421E-AC9D-22603FE85590}">
            <xm:f>Лист2!$A$23</xm:f>
            <x14:dxf>
              <fill>
                <patternFill>
                  <bgColor rgb="FF92D050"/>
                </patternFill>
              </fill>
            </x14:dxf>
          </x14:cfRule>
          <xm:sqref>E19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showRowColHeaders="0" workbookViewId="0">
      <selection activeCell="F33" sqref="F33"/>
    </sheetView>
  </sheetViews>
  <sheetFormatPr defaultRowHeight="15" x14ac:dyDescent="0.25"/>
  <cols>
    <col min="1" max="16384" width="9.140625" style="1"/>
  </cols>
  <sheetData>
    <row r="1" spans="1:15" x14ac:dyDescent="0.25">
      <c r="A1" s="1" t="s">
        <v>11</v>
      </c>
      <c r="G1" s="1" t="s">
        <v>31</v>
      </c>
      <c r="H1" s="1" t="s">
        <v>32</v>
      </c>
      <c r="I1" s="88"/>
      <c r="J1" s="88"/>
      <c r="K1" s="26"/>
      <c r="L1" s="26"/>
      <c r="M1" s="26"/>
      <c r="N1" s="26"/>
      <c r="O1" s="26"/>
    </row>
    <row r="2" spans="1:15" x14ac:dyDescent="0.25">
      <c r="A2" s="1" t="s">
        <v>12</v>
      </c>
      <c r="F2" s="1" t="s">
        <v>66</v>
      </c>
      <c r="G2" s="1">
        <v>995</v>
      </c>
      <c r="H2" s="1">
        <v>995</v>
      </c>
      <c r="I2" s="88"/>
      <c r="J2" s="88"/>
      <c r="K2" s="26"/>
      <c r="L2" s="26"/>
      <c r="M2" s="26"/>
      <c r="N2" s="26"/>
      <c r="O2" s="26"/>
    </row>
    <row r="3" spans="1:15" x14ac:dyDescent="0.25">
      <c r="F3" s="1" t="s">
        <v>30</v>
      </c>
      <c r="G3" s="1">
        <v>1495</v>
      </c>
      <c r="H3" s="1">
        <v>1495</v>
      </c>
      <c r="I3" s="88"/>
      <c r="J3" s="88"/>
      <c r="K3" s="26"/>
      <c r="L3" s="26"/>
      <c r="M3" s="26"/>
      <c r="N3" s="26"/>
      <c r="O3" s="26"/>
    </row>
    <row r="4" spans="1:15" x14ac:dyDescent="0.25">
      <c r="F4" s="1" t="s">
        <v>33</v>
      </c>
      <c r="G4" s="1">
        <v>450</v>
      </c>
      <c r="H4" s="1">
        <v>450</v>
      </c>
      <c r="I4" s="88"/>
      <c r="J4" s="88"/>
      <c r="K4" s="26"/>
      <c r="L4" s="26"/>
      <c r="M4" s="26"/>
      <c r="N4" s="26"/>
      <c r="O4" s="26"/>
    </row>
    <row r="5" spans="1:15" x14ac:dyDescent="0.25">
      <c r="A5" s="1" t="s">
        <v>9</v>
      </c>
      <c r="B5" s="1" t="s">
        <v>13</v>
      </c>
      <c r="D5" s="1" t="s">
        <v>14</v>
      </c>
      <c r="F5" s="1" t="s">
        <v>34</v>
      </c>
      <c r="G5" s="1">
        <v>12</v>
      </c>
      <c r="H5" s="1">
        <v>12</v>
      </c>
      <c r="I5" s="88"/>
      <c r="J5" s="88"/>
      <c r="K5" s="26"/>
      <c r="L5" s="26"/>
      <c r="M5" s="26"/>
      <c r="N5" s="26"/>
      <c r="O5" s="26"/>
    </row>
    <row r="6" spans="1:15" x14ac:dyDescent="0.25">
      <c r="A6" s="1" t="s">
        <v>10</v>
      </c>
      <c r="B6" s="1" t="s">
        <v>10</v>
      </c>
      <c r="D6" s="1" t="s">
        <v>10</v>
      </c>
      <c r="F6" s="1" t="s">
        <v>67</v>
      </c>
      <c r="G6" s="1">
        <v>45</v>
      </c>
      <c r="H6" s="1">
        <v>45</v>
      </c>
      <c r="I6" s="88"/>
      <c r="J6" s="88"/>
      <c r="K6" s="26"/>
      <c r="L6" s="26"/>
      <c r="M6" s="26"/>
      <c r="N6" s="26"/>
      <c r="O6" s="26"/>
    </row>
    <row r="7" spans="1:15" x14ac:dyDescent="0.25">
      <c r="F7" s="1" t="s">
        <v>35</v>
      </c>
      <c r="G7" s="1">
        <v>350</v>
      </c>
      <c r="H7" s="1">
        <v>350</v>
      </c>
      <c r="I7" s="88"/>
      <c r="J7" s="88"/>
      <c r="K7" s="26"/>
      <c r="L7" s="26"/>
      <c r="M7" s="26"/>
      <c r="N7" s="26"/>
      <c r="O7" s="26"/>
    </row>
    <row r="8" spans="1:15" x14ac:dyDescent="0.25">
      <c r="A8" s="1" t="s">
        <v>19</v>
      </c>
      <c r="F8" s="1" t="s">
        <v>36</v>
      </c>
      <c r="G8" s="1">
        <v>799</v>
      </c>
      <c r="H8" s="1">
        <v>799</v>
      </c>
      <c r="I8" s="88"/>
      <c r="J8" s="88"/>
      <c r="K8" s="26"/>
      <c r="L8" s="26"/>
      <c r="M8" s="26"/>
      <c r="N8" s="26"/>
      <c r="O8" s="26"/>
    </row>
    <row r="9" spans="1:15" x14ac:dyDescent="0.25">
      <c r="A9" s="1" t="s">
        <v>20</v>
      </c>
      <c r="F9" s="1" t="s">
        <v>83</v>
      </c>
      <c r="G9" s="1">
        <v>1090</v>
      </c>
      <c r="H9" s="1">
        <v>1090</v>
      </c>
      <c r="I9" s="88"/>
      <c r="J9" s="88"/>
      <c r="K9" s="26"/>
      <c r="L9" s="26"/>
      <c r="M9" s="26"/>
      <c r="N9" s="26"/>
      <c r="O9" s="26"/>
    </row>
    <row r="10" spans="1:15" x14ac:dyDescent="0.25">
      <c r="F10" s="1" t="s">
        <v>37</v>
      </c>
      <c r="G10" s="1">
        <v>2100</v>
      </c>
      <c r="H10" s="1">
        <v>2100</v>
      </c>
      <c r="I10" s="88"/>
      <c r="J10" s="88"/>
      <c r="K10" s="26"/>
      <c r="L10" s="26"/>
      <c r="M10" s="26"/>
      <c r="N10" s="26"/>
      <c r="O10" s="26"/>
    </row>
    <row r="11" spans="1:15" x14ac:dyDescent="0.25">
      <c r="A11" s="1" t="s">
        <v>27</v>
      </c>
      <c r="F11" s="1" t="s">
        <v>38</v>
      </c>
      <c r="G11" s="1">
        <v>8</v>
      </c>
      <c r="H11" s="1">
        <v>8</v>
      </c>
      <c r="I11" s="88"/>
      <c r="J11" s="88"/>
      <c r="K11" s="26"/>
      <c r="L11" s="26"/>
      <c r="M11" s="26"/>
      <c r="N11" s="26"/>
      <c r="O11" s="26"/>
    </row>
    <row r="12" spans="1:15" x14ac:dyDescent="0.25">
      <c r="A12" s="1" t="s">
        <v>28</v>
      </c>
      <c r="F12" s="1" t="s">
        <v>39</v>
      </c>
      <c r="G12" s="1">
        <v>2400</v>
      </c>
      <c r="H12" s="1">
        <v>2400</v>
      </c>
      <c r="I12" s="88"/>
      <c r="J12" s="88"/>
      <c r="K12" s="26"/>
      <c r="L12" s="26"/>
      <c r="M12" s="26"/>
      <c r="N12" s="26"/>
      <c r="O12" s="26"/>
    </row>
    <row r="13" spans="1:15" x14ac:dyDescent="0.25">
      <c r="F13" s="1" t="s">
        <v>40</v>
      </c>
      <c r="G13" s="1">
        <v>260</v>
      </c>
      <c r="H13" s="1">
        <v>260</v>
      </c>
      <c r="I13" s="88"/>
      <c r="J13" s="88"/>
      <c r="K13" s="26"/>
      <c r="L13" s="26"/>
      <c r="M13" s="26"/>
      <c r="N13" s="26"/>
      <c r="O13" s="26"/>
    </row>
    <row r="14" spans="1:15" x14ac:dyDescent="0.25">
      <c r="F14" s="1" t="s">
        <v>47</v>
      </c>
      <c r="G14" s="1">
        <v>200</v>
      </c>
      <c r="H14" s="1">
        <v>200</v>
      </c>
      <c r="I14" s="88"/>
      <c r="J14" s="88"/>
      <c r="K14" s="26"/>
      <c r="L14" s="26"/>
      <c r="M14" s="26"/>
      <c r="N14" s="26"/>
      <c r="O14" s="26"/>
    </row>
    <row r="15" spans="1:15" x14ac:dyDescent="0.25">
      <c r="F15" s="1" t="s">
        <v>48</v>
      </c>
      <c r="G15" s="1">
        <v>446</v>
      </c>
      <c r="H15" s="1">
        <v>446</v>
      </c>
      <c r="I15" s="88"/>
      <c r="J15" s="88"/>
      <c r="K15" s="26"/>
      <c r="L15" s="26"/>
      <c r="M15" s="26"/>
      <c r="N15" s="26"/>
      <c r="O15" s="26"/>
    </row>
    <row r="16" spans="1:15" x14ac:dyDescent="0.25">
      <c r="A16" s="1" t="s">
        <v>11</v>
      </c>
      <c r="F16" s="1" t="s">
        <v>63</v>
      </c>
      <c r="G16" s="1">
        <v>1152</v>
      </c>
      <c r="H16" s="1">
        <v>1152</v>
      </c>
      <c r="I16" s="88"/>
      <c r="J16" s="88"/>
      <c r="K16" s="26"/>
      <c r="L16" s="26"/>
      <c r="M16" s="26"/>
      <c r="N16" s="26"/>
      <c r="O16" s="26"/>
    </row>
    <row r="17" spans="1:15" x14ac:dyDescent="0.25">
      <c r="A17" s="1" t="s">
        <v>12</v>
      </c>
      <c r="F17" s="1" t="s">
        <v>64</v>
      </c>
      <c r="G17" s="1">
        <v>1100</v>
      </c>
      <c r="H17" s="1">
        <v>1100</v>
      </c>
      <c r="I17" s="88"/>
      <c r="J17" s="88"/>
      <c r="K17" s="26"/>
      <c r="L17" s="26"/>
      <c r="M17" s="26"/>
      <c r="N17" s="26"/>
      <c r="O17" s="26"/>
    </row>
    <row r="18" spans="1:15" x14ac:dyDescent="0.25">
      <c r="A18" s="1" t="s">
        <v>51</v>
      </c>
      <c r="F18" s="1" t="s">
        <v>61</v>
      </c>
      <c r="G18" s="1">
        <v>10200</v>
      </c>
      <c r="H18" s="1">
        <v>10200</v>
      </c>
      <c r="I18" s="88"/>
      <c r="J18" s="88"/>
      <c r="K18" s="26"/>
      <c r="L18" s="26"/>
      <c r="M18" s="26"/>
      <c r="N18" s="26"/>
      <c r="O18" s="26"/>
    </row>
    <row r="19" spans="1:15" x14ac:dyDescent="0.25">
      <c r="A19" s="1" t="s">
        <v>52</v>
      </c>
      <c r="F19" s="1" t="s">
        <v>49</v>
      </c>
      <c r="G19" s="1">
        <v>1455</v>
      </c>
      <c r="H19" s="1">
        <v>1455</v>
      </c>
      <c r="I19" s="88"/>
      <c r="J19" s="88"/>
      <c r="K19" s="26"/>
      <c r="L19" s="26"/>
      <c r="M19" s="26"/>
      <c r="N19" s="26"/>
      <c r="O19" s="26"/>
    </row>
    <row r="20" spans="1:15" x14ac:dyDescent="0.25">
      <c r="A20" s="1" t="s">
        <v>53</v>
      </c>
      <c r="F20" s="1" t="s">
        <v>70</v>
      </c>
      <c r="G20" s="1">
        <v>15</v>
      </c>
      <c r="H20" s="1">
        <v>15</v>
      </c>
      <c r="I20" s="88"/>
      <c r="J20" s="88"/>
      <c r="K20" s="26"/>
      <c r="L20" s="26"/>
      <c r="M20" s="26"/>
      <c r="N20" s="26"/>
      <c r="O20" s="26"/>
    </row>
    <row r="21" spans="1:15" x14ac:dyDescent="0.25">
      <c r="F21" s="1" t="s">
        <v>71</v>
      </c>
      <c r="G21" s="1">
        <v>25</v>
      </c>
      <c r="H21" s="1">
        <v>25</v>
      </c>
      <c r="I21" s="88"/>
      <c r="J21" s="88"/>
      <c r="K21" s="26"/>
      <c r="L21" s="26"/>
      <c r="M21" s="26"/>
      <c r="N21" s="26"/>
      <c r="O21" s="26"/>
    </row>
    <row r="22" spans="1:15" x14ac:dyDescent="0.25">
      <c r="I22" s="88"/>
      <c r="J22" s="88"/>
      <c r="K22" s="26"/>
      <c r="L22" s="26"/>
      <c r="M22" s="26"/>
      <c r="N22" s="26"/>
      <c r="O22" s="26"/>
    </row>
    <row r="23" spans="1:15" x14ac:dyDescent="0.25">
      <c r="A23" s="28" t="s">
        <v>72</v>
      </c>
      <c r="I23" s="88"/>
      <c r="J23" s="88"/>
      <c r="K23" s="26"/>
      <c r="L23" s="26"/>
      <c r="M23" s="26"/>
      <c r="N23" s="26"/>
      <c r="O23" s="26"/>
    </row>
    <row r="24" spans="1:15" x14ac:dyDescent="0.25">
      <c r="A24" s="1" t="s">
        <v>73</v>
      </c>
      <c r="I24" s="88"/>
      <c r="J24" s="88"/>
      <c r="K24" s="26"/>
      <c r="L24" s="26"/>
      <c r="M24" s="26"/>
      <c r="N24" s="26"/>
      <c r="O24" s="26"/>
    </row>
    <row r="25" spans="1:15" x14ac:dyDescent="0.25">
      <c r="A25" s="1" t="s">
        <v>74</v>
      </c>
      <c r="I25" s="88"/>
      <c r="J25" s="88"/>
      <c r="K25" s="26"/>
      <c r="L25" s="26"/>
      <c r="M25" s="26"/>
      <c r="N25" s="26"/>
      <c r="O25" s="26"/>
    </row>
    <row r="26" spans="1:15" x14ac:dyDescent="0.25">
      <c r="A26" s="1" t="s">
        <v>75</v>
      </c>
      <c r="I26" s="88"/>
      <c r="J26" s="88"/>
      <c r="K26" s="26"/>
      <c r="L26" s="26"/>
      <c r="M26" s="26"/>
      <c r="N26" s="26"/>
      <c r="O26" s="26"/>
    </row>
    <row r="27" spans="1:15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x14ac:dyDescent="0.25">
      <c r="F36" s="26"/>
      <c r="G36" s="26"/>
      <c r="H36" s="26"/>
    </row>
  </sheetData>
  <sheetProtection algorithmName="SHA-512" hashValue="pK9W+J/QpHp/GmfIoE2m8T9LpYOIHNNMuX2uSuugvMNAg0xdEAHI+h+cfGjcWFXC2aGAp1DdgBEUlI+xIWwvcA==" saltValue="b28yxJ19LRABWflOMjSCs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Для технического специалиста</vt:lpstr>
      <vt:lpstr>Лист2</vt:lpstr>
      <vt:lpstr>BackUp</vt:lpstr>
      <vt:lpstr>OC</vt:lpstr>
      <vt:lpstr>OC_Teh</vt:lpstr>
      <vt:lpstr>SLA</vt:lpstr>
      <vt:lpstr>Strana</vt:lpstr>
      <vt:lpstr>Булево</vt:lpstr>
      <vt:lpstr>Добавить</vt:lpstr>
      <vt:lpstr>Сервер3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2018-01-17T10:15:21Z</dcterms:modified>
</cp:coreProperties>
</file>